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16" sheetId="1" r:id="rId1"/>
  </sheets>
  <definedNames>
    <definedName name="_xlnm.Print_Titles" localSheetId="0">'2016'!$3:$4</definedName>
    <definedName name="_xlnm.Print_Area" localSheetId="0">'2016'!$A$1:$K$52</definedName>
  </definedNames>
  <calcPr fullCalcOnLoad="1"/>
</workbook>
</file>

<file path=xl/sharedStrings.xml><?xml version="1.0" encoding="utf-8"?>
<sst xmlns="http://schemas.openxmlformats.org/spreadsheetml/2006/main" count="108" uniqueCount="108">
  <si>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</si>
  <si>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</si>
  <si>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</si>
  <si>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</si>
  <si>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</si>
  <si>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</si>
  <si>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</si>
  <si>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</si>
  <si>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</si>
  <si>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</si>
  <si>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</si>
  <si>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</si>
  <si>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</si>
  <si>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</si>
  <si>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</si>
  <si>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</si>
  <si>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</si>
  <si>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</si>
  <si>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</si>
  <si>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</si>
  <si>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</si>
  <si>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</si>
  <si>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</si>
  <si>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</si>
  <si>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</si>
  <si>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</si>
  <si>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818 01 03 01 00 02 5002 810</t>
  </si>
  <si>
    <t>000 01 06 00 00 00 0000 000</t>
  </si>
  <si>
    <t>Иные источники внутреннего финансирования дефицитов бюджетов</t>
  </si>
  <si>
    <t>818 01 06 04 00 00 0000 000</t>
  </si>
  <si>
    <t xml:space="preserve">Исполнение государственных и муниципальных гарантий </t>
  </si>
  <si>
    <t>818 01 06 04 01 00 0000 000</t>
  </si>
  <si>
    <t>Исполнение государственных и муниципальных гарантий в валюте Российской Федерации</t>
  </si>
  <si>
    <t>818 01 06 04 01 00 0000 800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</si>
  <si>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</si>
  <si>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818 01 06 04 01 02 0000 810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</si>
  <si>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</si>
  <si>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818 01 06 04 01 02 7014 810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</si>
  <si>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</si>
  <si>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</si>
  <si>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</si>
  <si>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</si>
  <si>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818 01 06 05 01 02 7014 640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</si>
  <si>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</si>
  <si>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</si>
  <si>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</si>
  <si>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</si>
  <si>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Предоставление бюджетных кредитов внутри страны в валюте Российской Федерации</t>
  </si>
  <si>
    <t>Предоставление бюджетных кредитов другим  бюджетам бюджетной системы Российской
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</si>
  <si>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</si>
  <si>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</si>
  <si>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</si>
  <si>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</si>
  <si>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</si>
  <si>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</si>
  <si>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</t>
  </si>
  <si>
    <t>Возврат бюджетного кредита, предоставленного 
МУП «Брянский городской водоканал», в валюте Российской Федерации</t>
  </si>
  <si>
    <t>Исполнение государственной гарантии субъекта Российской Федерации в валюте Российской Федерации, предоставленной ТнВ «Ударник»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</si>
  <si>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</si>
  <si>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</si>
  <si>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</si>
  <si>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</si>
  <si>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</si>
  <si>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</si>
  <si>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</si>
  <si>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</si>
  <si>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</si>
  <si>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</si>
  <si>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</si>
  <si>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818 01 03 01 00 02 5002 710</t>
  </si>
  <si>
    <t>Получение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</t>
  </si>
  <si>
    <t>818 01 06 04 01 02 7003 810</t>
  </si>
  <si>
    <t>Исполнение государственной гарантии субъекта Российской Федерации в валюте Российской Федерации, предоставленной на реализацию проекта «Городское водоснабжение и канализация» МУП «Брянский городской водоканал»</t>
  </si>
  <si>
    <t>818 01 06 05 01 02 7003 640</t>
  </si>
  <si>
    <t>Возврат бюджетного кредита, предоставленного            
ТнВ «Ударник», в валюте Российской Федерации</t>
  </si>
  <si>
    <t>Возврат бюджетами муниципальных образований бюджетных кредитов, полученных из бюджета субъекта Российской Федерации бюджетных кредитов  для покрытия временных кассовых разрывов, возникающих при исполнении бюджетов муниципальных образований</t>
  </si>
  <si>
    <t>818 01 06 05 00 00 0000 500</t>
  </si>
  <si>
    <t>818 01 06 05 02 00 0000 500</t>
  </si>
  <si>
    <t>818 01 06 05 02 00 0000 600</t>
  </si>
  <si>
    <t>818 01 06 05 01 02 0000 640</t>
  </si>
  <si>
    <t>818 01 06 05 01 00 0000 600</t>
  </si>
  <si>
    <t>818 01 06 05 00 00 0000 600</t>
  </si>
  <si>
    <t>818 01 06 05 00 00 0000 000</t>
  </si>
  <si>
    <t>824 01 06 01 00 02 0000 630</t>
  </si>
  <si>
    <t>824 01 06 01 00 00 0000 630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</si>
  <si>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</si>
  <si>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</si>
  <si>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</si>
  <si>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субъектов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</si>
  <si>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</si>
  <si>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</si>
  <si>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</si>
  <si>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</si>
  <si>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</si>
  <si>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</si>
  <si>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</si>
  <si>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</si>
  <si>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рублей</t>
  </si>
  <si>
    <t>Сумма на 2016 год Закон от 16.12.2015 № 137-З (первоначальный)</t>
  </si>
  <si>
    <t>Закон от 01.04.2016          № 15-З</t>
  </si>
  <si>
    <t>Закон от 04.05.2016                № 38-З</t>
  </si>
  <si>
    <t>Закон от 27.05.2016 № 39-З</t>
  </si>
  <si>
    <t>Закон от 05.07.2016         № 61-З</t>
  </si>
  <si>
    <t>Закон от 02.08.2016   № 73-З</t>
  </si>
  <si>
    <t>Закон от 02.11.2016               № 94-З</t>
  </si>
  <si>
    <t>Закон от 14.12.2016 № 110-З</t>
  </si>
  <si>
    <t>Сумма 
на 2016 год                                            (с учётом изменений)</t>
  </si>
  <si>
    <t>Сведения о внесенных в течение 2016 года изменениях, внесенных в закон Брянской области "Об областном бюджете на 2016 год",                                                                                                                                                        в части источников финансирования дефицита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</si>
</sst>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Segoe U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80" zoomScaleNormal="11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6.7109375" defaultRowHeight="15"/>
  <cols>
    <col min="1" max="1" width="24.8515625" style="1" customWidth="1"/>
    <col min="2" max="2" width="48.421875" style="1" customWidth="1"/>
    <col min="3" max="3" width="18.57421875" style="1" customWidth="1"/>
    <col min="4" max="5" width="16.28125" style="1" customWidth="1"/>
    <col min="6" max="6" width="11.421875" style="1" customWidth="1"/>
    <col min="7" max="7" width="16.140625" style="1" customWidth="1"/>
    <col min="8" max="8" width="11.140625" style="1" customWidth="1"/>
    <col min="9" max="10" width="16.28125" style="1" customWidth="1"/>
    <col min="11" max="11" width="16.8515625" style="2" customWidth="1"/>
    <col min="12" max="12" width="22.00390625" style="2" hidden="1" customWidth="1"/>
    <col min="13" max="235" width="9.140625" style="2" customWidth="1"/>
    <col min="236" max="236" width="26.00390625" style="2" customWidth="1"/>
    <col min="237" max="237" width="41.8515625" style="2" customWidth="1"/>
    <col min="238" max="16384" width="16.7109375" style="2" customWidth="1"/>
  </cols>
  <sheetData>
    <row r="1" spans="1:11" ht="38.25" customHeight="1">
      <c r="A1" s="21" t="s">
        <v>107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12.75" customHeight="1">
      <c r="K2" s="3" t="s">
        <v>97</v>
      </c>
    </row>
    <row r="3" spans="1:11" ht="70.5" customHeight="1">
      <c r="A3" s="13" t="s">
        <v>0</v>
      </c>
      <c r="B3" s="13" t="s">
        <v>1</v>
      </c>
      <c r="C3" s="16" t="s">
        <v>98</v>
      </c>
      <c r="D3" s="16" t="s">
        <v>99</v>
      </c>
      <c r="E3" s="16" t="s">
        <v>100</v>
      </c>
      <c r="F3" s="16" t="s">
        <v>101</v>
      </c>
      <c r="G3" s="16" t="s">
        <v>102</v>
      </c>
      <c r="H3" s="16" t="s">
        <v>103</v>
      </c>
      <c r="I3" s="16" t="s">
        <v>104</v>
      </c>
      <c r="J3" s="16" t="s">
        <v>105</v>
      </c>
      <c r="K3" s="16" t="s">
        <v>106</v>
      </c>
    </row>
    <row r="4" spans="1:11" s="4" customFormat="1" ht="14.25" customHeight="1" hidden="1">
      <c r="A4" s="13">
        <v>1</v>
      </c>
      <c r="B4" s="13">
        <v>2</v>
      </c>
      <c r="C4" s="13"/>
      <c r="D4" s="13"/>
      <c r="E4" s="13"/>
      <c r="F4" s="13"/>
      <c r="G4" s="13"/>
      <c r="H4" s="13"/>
      <c r="I4" s="13"/>
      <c r="J4" s="13"/>
      <c r="K4" s="13">
        <v>3</v>
      </c>
    </row>
    <row r="5" spans="1:12" ht="25.5">
      <c r="A5" s="5" t="s">
        <v>2</v>
      </c>
      <c r="B5" s="6" t="s">
        <v>3</v>
      </c>
      <c r="C5" s="7">
        <f>C6+C8</f>
        <v>-2837417235.8</v>
      </c>
      <c r="D5" s="7">
        <f aca="true" t="shared" si="0" ref="D5:J5">D6+D8</f>
        <v>-4.76837158203125E-07</v>
      </c>
      <c r="E5" s="7">
        <f t="shared" si="0"/>
        <v>0</v>
      </c>
      <c r="F5" s="7">
        <f t="shared" si="0"/>
        <v>0</v>
      </c>
      <c r="G5" s="7">
        <f t="shared" si="0"/>
        <v>-248429000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>K6+K8</f>
        <v>-3085846235.8000007</v>
      </c>
      <c r="L5" s="20" t="b">
        <f>K5=SUM(C5:J5)</f>
        <v>1</v>
      </c>
    </row>
    <row r="6" spans="1:12" ht="25.5">
      <c r="A6" s="13" t="s">
        <v>4</v>
      </c>
      <c r="B6" s="8" t="s">
        <v>5</v>
      </c>
      <c r="C6" s="9">
        <f>C7</f>
        <v>2162582764.2</v>
      </c>
      <c r="D6" s="9">
        <v>-13499999.23000002</v>
      </c>
      <c r="E6" s="12">
        <v>0</v>
      </c>
      <c r="F6" s="12">
        <v>0</v>
      </c>
      <c r="G6" s="12">
        <v>-248429000</v>
      </c>
      <c r="H6" s="12">
        <v>0</v>
      </c>
      <c r="I6" s="12">
        <v>0</v>
      </c>
      <c r="J6" s="12">
        <v>0</v>
      </c>
      <c r="K6" s="9">
        <f>K7</f>
        <v>1900653764.9699998</v>
      </c>
      <c r="L6" s="20" t="b">
        <f aca="true" t="shared" si="1" ref="L6:L52">K6=SUM(C6:J6)</f>
        <v>1</v>
      </c>
    </row>
    <row r="7" spans="1:12" ht="38.25">
      <c r="A7" s="13" t="s">
        <v>6</v>
      </c>
      <c r="B7" s="8" t="s">
        <v>7</v>
      </c>
      <c r="C7" s="12">
        <v>2162582764.2</v>
      </c>
      <c r="D7" s="12">
        <v>-13499999.23000002</v>
      </c>
      <c r="E7" s="12">
        <v>0</v>
      </c>
      <c r="F7" s="12">
        <v>0</v>
      </c>
      <c r="G7" s="12">
        <v>-248429000</v>
      </c>
      <c r="H7" s="12">
        <v>0</v>
      </c>
      <c r="I7" s="12">
        <v>0</v>
      </c>
      <c r="J7" s="12">
        <v>0</v>
      </c>
      <c r="K7" s="12">
        <v>1900653764.9699998</v>
      </c>
      <c r="L7" s="20" t="b">
        <f t="shared" si="1"/>
        <v>1</v>
      </c>
    </row>
    <row r="8" spans="1:12" ht="25.5">
      <c r="A8" s="13" t="s">
        <v>8</v>
      </c>
      <c r="B8" s="8" t="s">
        <v>9</v>
      </c>
      <c r="C8" s="9">
        <f>C9</f>
        <v>-5000000000</v>
      </c>
      <c r="D8" s="9">
        <v>13499999.229999542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9">
        <f>K9</f>
        <v>-4986500000.77</v>
      </c>
      <c r="L8" s="20" t="b">
        <f t="shared" si="1"/>
        <v>1</v>
      </c>
    </row>
    <row r="9" spans="1:12" ht="38.25">
      <c r="A9" s="13" t="s">
        <v>10</v>
      </c>
      <c r="B9" s="8" t="s">
        <v>11</v>
      </c>
      <c r="C9" s="9">
        <v>-5000000000</v>
      </c>
      <c r="D9" s="9">
        <v>13499999.229999542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9">
        <v>-4986500000.77</v>
      </c>
      <c r="L9" s="20" t="b">
        <f t="shared" si="1"/>
        <v>1</v>
      </c>
    </row>
    <row r="10" spans="1:12" ht="25.5">
      <c r="A10" s="13" t="s">
        <v>12</v>
      </c>
      <c r="B10" s="10" t="s">
        <v>13</v>
      </c>
      <c r="C10" s="11">
        <f>C11</f>
        <v>3583139000</v>
      </c>
      <c r="D10" s="11">
        <f aca="true" t="shared" si="2" ref="D10:J10">D11</f>
        <v>4.76837158203125E-07</v>
      </c>
      <c r="E10" s="11">
        <f t="shared" si="2"/>
        <v>0</v>
      </c>
      <c r="F10" s="11">
        <f t="shared" si="2"/>
        <v>0</v>
      </c>
      <c r="G10" s="11">
        <f t="shared" si="2"/>
        <v>248428999.99999905</v>
      </c>
      <c r="H10" s="11">
        <f t="shared" si="2"/>
        <v>0</v>
      </c>
      <c r="I10" s="11">
        <f t="shared" si="2"/>
        <v>4.76837158203125E-07</v>
      </c>
      <c r="J10" s="11">
        <f t="shared" si="2"/>
        <v>-4.76837158203125E-07</v>
      </c>
      <c r="K10" s="11">
        <f>K11</f>
        <v>3831567999.9999995</v>
      </c>
      <c r="L10" s="20" t="b">
        <f t="shared" si="1"/>
        <v>1</v>
      </c>
    </row>
    <row r="11" spans="1:12" ht="38.25">
      <c r="A11" s="13" t="s">
        <v>14</v>
      </c>
      <c r="B11" s="8" t="s">
        <v>15</v>
      </c>
      <c r="C11" s="12">
        <f>C12+C16</f>
        <v>3583139000</v>
      </c>
      <c r="D11" s="12">
        <f aca="true" t="shared" si="3" ref="D11:J11">D12+D16</f>
        <v>4.76837158203125E-07</v>
      </c>
      <c r="E11" s="12">
        <f t="shared" si="3"/>
        <v>0</v>
      </c>
      <c r="F11" s="12">
        <f t="shared" si="3"/>
        <v>0</v>
      </c>
      <c r="G11" s="12">
        <f>G12+G16</f>
        <v>248428999.99999905</v>
      </c>
      <c r="H11" s="12">
        <f t="shared" si="3"/>
        <v>0</v>
      </c>
      <c r="I11" s="12">
        <f t="shared" si="3"/>
        <v>4.76837158203125E-07</v>
      </c>
      <c r="J11" s="12">
        <f t="shared" si="3"/>
        <v>-4.76837158203125E-07</v>
      </c>
      <c r="K11" s="12">
        <f>K12+K16</f>
        <v>3831567999.9999995</v>
      </c>
      <c r="L11" s="20" t="b">
        <f t="shared" si="1"/>
        <v>1</v>
      </c>
    </row>
    <row r="12" spans="1:12" ht="38.25">
      <c r="A12" s="13" t="s">
        <v>16</v>
      </c>
      <c r="B12" s="8" t="s">
        <v>17</v>
      </c>
      <c r="C12" s="12">
        <f>C13</f>
        <v>6372393433.41</v>
      </c>
      <c r="D12" s="9">
        <v>-3149428.9699993134</v>
      </c>
      <c r="E12" s="12">
        <v>0</v>
      </c>
      <c r="F12" s="12">
        <v>0</v>
      </c>
      <c r="G12" s="12">
        <v>412941843.789999</v>
      </c>
      <c r="H12" s="12">
        <v>0</v>
      </c>
      <c r="I12" s="12">
        <v>30306774.220000267</v>
      </c>
      <c r="J12" s="12">
        <v>57144707.80499935</v>
      </c>
      <c r="K12" s="12">
        <f>K13</f>
        <v>6869637330.254999</v>
      </c>
      <c r="L12" s="20" t="b">
        <f t="shared" si="1"/>
        <v>1</v>
      </c>
    </row>
    <row r="13" spans="1:12" ht="38.25">
      <c r="A13" s="13" t="s">
        <v>18</v>
      </c>
      <c r="B13" s="8" t="s">
        <v>19</v>
      </c>
      <c r="C13" s="12">
        <f>C14+C15</f>
        <v>6372393433.41</v>
      </c>
      <c r="D13" s="9">
        <v>-3149428.9699993134</v>
      </c>
      <c r="E13" s="12">
        <v>0</v>
      </c>
      <c r="F13" s="12">
        <v>0</v>
      </c>
      <c r="G13" s="12">
        <v>412941843.789999</v>
      </c>
      <c r="H13" s="12">
        <v>0</v>
      </c>
      <c r="I13" s="12">
        <v>30306774.220000267</v>
      </c>
      <c r="J13" s="12">
        <v>57144707.80499935</v>
      </c>
      <c r="K13" s="12">
        <f>K14+K15</f>
        <v>6869637330.254999</v>
      </c>
      <c r="L13" s="20" t="b">
        <f t="shared" si="1"/>
        <v>1</v>
      </c>
    </row>
    <row r="14" spans="1:12" ht="63.75">
      <c r="A14" s="13" t="s">
        <v>69</v>
      </c>
      <c r="B14" s="8" t="s">
        <v>70</v>
      </c>
      <c r="C14" s="12">
        <v>3939139000</v>
      </c>
      <c r="D14" s="9">
        <v>0</v>
      </c>
      <c r="E14" s="12">
        <v>0</v>
      </c>
      <c r="F14" s="12">
        <v>0</v>
      </c>
      <c r="G14" s="12">
        <v>248429000</v>
      </c>
      <c r="H14" s="12">
        <v>0</v>
      </c>
      <c r="I14" s="12">
        <v>0</v>
      </c>
      <c r="J14" s="12">
        <v>0</v>
      </c>
      <c r="K14" s="12">
        <v>4187568000</v>
      </c>
      <c r="L14" s="20" t="b">
        <f t="shared" si="1"/>
        <v>1</v>
      </c>
    </row>
    <row r="15" spans="1:12" ht="51">
      <c r="A15" s="13" t="s">
        <v>20</v>
      </c>
      <c r="B15" s="8" t="s">
        <v>54</v>
      </c>
      <c r="C15" s="12">
        <v>2433254433.41</v>
      </c>
      <c r="D15" s="9">
        <v>-3149428.96999979</v>
      </c>
      <c r="E15" s="12">
        <v>0</v>
      </c>
      <c r="F15" s="12">
        <v>0</v>
      </c>
      <c r="G15" s="12">
        <v>164512843.78999996</v>
      </c>
      <c r="H15" s="12">
        <v>0</v>
      </c>
      <c r="I15" s="12">
        <v>30306774.21999979</v>
      </c>
      <c r="J15" s="12">
        <v>57144707.80499983</v>
      </c>
      <c r="K15" s="12">
        <v>2682069330.2549996</v>
      </c>
      <c r="L15" s="20" t="b">
        <f t="shared" si="1"/>
        <v>1</v>
      </c>
    </row>
    <row r="16" spans="1:12" ht="38.25">
      <c r="A16" s="13" t="s">
        <v>21</v>
      </c>
      <c r="B16" s="8" t="s">
        <v>22</v>
      </c>
      <c r="C16" s="12">
        <f>C17</f>
        <v>-2789254433.41</v>
      </c>
      <c r="D16" s="9">
        <v>3149428.96999979</v>
      </c>
      <c r="E16" s="12">
        <v>0</v>
      </c>
      <c r="F16" s="12">
        <v>0</v>
      </c>
      <c r="G16" s="12">
        <v>-164512843.78999996</v>
      </c>
      <c r="H16" s="12">
        <v>0</v>
      </c>
      <c r="I16" s="12">
        <v>-30306774.21999979</v>
      </c>
      <c r="J16" s="12">
        <v>-57144707.80499983</v>
      </c>
      <c r="K16" s="12">
        <f>K17</f>
        <v>-3038069330.2549996</v>
      </c>
      <c r="L16" s="20" t="b">
        <f t="shared" si="1"/>
        <v>1</v>
      </c>
    </row>
    <row r="17" spans="1:12" ht="51">
      <c r="A17" s="13" t="s">
        <v>23</v>
      </c>
      <c r="B17" s="8" t="s">
        <v>24</v>
      </c>
      <c r="C17" s="12">
        <f>C18+C19</f>
        <v>-2789254433.41</v>
      </c>
      <c r="D17" s="9">
        <v>3149428.96999979</v>
      </c>
      <c r="E17" s="12">
        <v>0</v>
      </c>
      <c r="F17" s="12">
        <v>0</v>
      </c>
      <c r="G17" s="12">
        <v>-164512843.78999996</v>
      </c>
      <c r="H17" s="12">
        <v>0</v>
      </c>
      <c r="I17" s="12">
        <v>-30306774.21999979</v>
      </c>
      <c r="J17" s="12">
        <v>-57144707.80499983</v>
      </c>
      <c r="K17" s="12">
        <f>K18+K19</f>
        <v>-3038069330.2549996</v>
      </c>
      <c r="L17" s="20" t="b">
        <f t="shared" si="1"/>
        <v>1</v>
      </c>
    </row>
    <row r="18" spans="1:12" ht="63.75">
      <c r="A18" s="13" t="s">
        <v>26</v>
      </c>
      <c r="B18" s="8" t="s">
        <v>55</v>
      </c>
      <c r="C18" s="9">
        <v>-356000000</v>
      </c>
      <c r="D18" s="9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9">
        <v>-356000000</v>
      </c>
      <c r="L18" s="20" t="b">
        <f t="shared" si="1"/>
        <v>1</v>
      </c>
    </row>
    <row r="19" spans="1:12" ht="51">
      <c r="A19" s="13" t="s">
        <v>25</v>
      </c>
      <c r="B19" s="8" t="s">
        <v>53</v>
      </c>
      <c r="C19" s="12">
        <f>-C15</f>
        <v>-2433254433.41</v>
      </c>
      <c r="D19" s="9">
        <v>3149428.96999979</v>
      </c>
      <c r="E19" s="12">
        <v>0</v>
      </c>
      <c r="F19" s="12">
        <v>0</v>
      </c>
      <c r="G19" s="12">
        <v>-164512843.78999996</v>
      </c>
      <c r="H19" s="12">
        <v>0</v>
      </c>
      <c r="I19" s="12">
        <v>-30306774.21999979</v>
      </c>
      <c r="J19" s="12">
        <v>-57144707.80499983</v>
      </c>
      <c r="K19" s="12">
        <f>-K15</f>
        <v>-2682069330.2549996</v>
      </c>
      <c r="L19" s="20" t="b">
        <f t="shared" si="1"/>
        <v>1</v>
      </c>
    </row>
    <row r="20" spans="1:12" ht="25.5">
      <c r="A20" s="13" t="s">
        <v>59</v>
      </c>
      <c r="B20" s="10" t="s">
        <v>60</v>
      </c>
      <c r="C20" s="11">
        <v>0</v>
      </c>
      <c r="D20" s="17">
        <f>D21+D25</f>
        <v>57275041.62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7">
        <f>K21+K25</f>
        <v>57275041.62</v>
      </c>
      <c r="L20" s="20" t="b">
        <f t="shared" si="1"/>
        <v>1</v>
      </c>
    </row>
    <row r="21" spans="1:12" ht="18">
      <c r="A21" s="13" t="s">
        <v>89</v>
      </c>
      <c r="B21" s="8" t="s">
        <v>90</v>
      </c>
      <c r="C21" s="12">
        <v>0</v>
      </c>
      <c r="D21" s="18">
        <f>D22</f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7">
        <v>0</v>
      </c>
      <c r="L21" s="20" t="b">
        <f t="shared" si="1"/>
        <v>1</v>
      </c>
    </row>
    <row r="22" spans="1:12" ht="18">
      <c r="A22" s="13" t="s">
        <v>91</v>
      </c>
      <c r="B22" s="8" t="s">
        <v>92</v>
      </c>
      <c r="C22" s="12">
        <v>0</v>
      </c>
      <c r="D22" s="18">
        <f>D23</f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9">
        <v>0</v>
      </c>
      <c r="L22" s="20" t="b">
        <f t="shared" si="1"/>
        <v>1</v>
      </c>
    </row>
    <row r="23" spans="1:12" ht="25.5">
      <c r="A23" s="13" t="s">
        <v>93</v>
      </c>
      <c r="B23" s="8" t="s">
        <v>94</v>
      </c>
      <c r="C23" s="12">
        <v>0</v>
      </c>
      <c r="D23" s="18">
        <f>D24</f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9">
        <v>0</v>
      </c>
      <c r="L23" s="20" t="b">
        <f t="shared" si="1"/>
        <v>1</v>
      </c>
    </row>
    <row r="24" spans="1:12" ht="25.5">
      <c r="A24" s="13" t="s">
        <v>95</v>
      </c>
      <c r="B24" s="8" t="s">
        <v>96</v>
      </c>
      <c r="C24" s="12">
        <v>0</v>
      </c>
      <c r="D24" s="19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9">
        <v>0</v>
      </c>
      <c r="L24" s="20" t="b">
        <f t="shared" si="1"/>
        <v>1</v>
      </c>
    </row>
    <row r="25" spans="1:12" ht="18">
      <c r="A25" s="13" t="s">
        <v>61</v>
      </c>
      <c r="B25" s="8" t="s">
        <v>62</v>
      </c>
      <c r="C25" s="12">
        <v>0</v>
      </c>
      <c r="D25" s="18">
        <f>D26</f>
        <v>57275041.62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7">
        <f>K26</f>
        <v>57275041.62</v>
      </c>
      <c r="L25" s="20" t="b">
        <f t="shared" si="1"/>
        <v>1</v>
      </c>
    </row>
    <row r="26" spans="1:12" ht="18">
      <c r="A26" s="13" t="s">
        <v>63</v>
      </c>
      <c r="B26" s="8" t="s">
        <v>64</v>
      </c>
      <c r="C26" s="12">
        <v>0</v>
      </c>
      <c r="D26" s="18">
        <f>D27</f>
        <v>57275041.62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9">
        <f>K27</f>
        <v>57275041.62</v>
      </c>
      <c r="L26" s="20" t="b">
        <f t="shared" si="1"/>
        <v>1</v>
      </c>
    </row>
    <row r="27" spans="1:12" ht="25.5">
      <c r="A27" s="13" t="s">
        <v>65</v>
      </c>
      <c r="B27" s="8" t="s">
        <v>66</v>
      </c>
      <c r="C27" s="12">
        <v>0</v>
      </c>
      <c r="D27" s="18">
        <f>D28</f>
        <v>57275041.62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9">
        <f>K28</f>
        <v>57275041.62</v>
      </c>
      <c r="L27" s="20" t="b">
        <f t="shared" si="1"/>
        <v>1</v>
      </c>
    </row>
    <row r="28" spans="1:12" ht="25.5">
      <c r="A28" s="13" t="s">
        <v>67</v>
      </c>
      <c r="B28" s="8" t="s">
        <v>68</v>
      </c>
      <c r="C28" s="12">
        <v>0</v>
      </c>
      <c r="D28" s="19">
        <v>57275041.62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57275041.62</v>
      </c>
      <c r="L28" s="20" t="b">
        <f t="shared" si="1"/>
        <v>1</v>
      </c>
    </row>
    <row r="29" spans="1:12" ht="25.5">
      <c r="A29" s="13" t="s">
        <v>27</v>
      </c>
      <c r="B29" s="10" t="s">
        <v>28</v>
      </c>
      <c r="C29" s="11">
        <f>C30+C33+C39+C45+C48</f>
        <v>0</v>
      </c>
      <c r="D29" s="11">
        <f>D30+D33+D39+D45+D48</f>
        <v>0</v>
      </c>
      <c r="E29" s="11">
        <f>E30+E33+E39+E45+E48</f>
        <v>0</v>
      </c>
      <c r="F29" s="11">
        <f>F30+F33+F39+F45+F48</f>
        <v>0</v>
      </c>
      <c r="G29" s="11">
        <f>G30+G33+G39+G45+G48</f>
        <v>0</v>
      </c>
      <c r="H29" s="11">
        <f>H30+H33+H39+H45+H48</f>
        <v>0</v>
      </c>
      <c r="I29" s="11">
        <f>I30+I33+I39+I45+I48</f>
        <v>0</v>
      </c>
      <c r="J29" s="11">
        <f>J30+J33+J39+J45+J48</f>
        <v>0</v>
      </c>
      <c r="K29" s="11">
        <f>K39+K33</f>
        <v>0</v>
      </c>
      <c r="L29" s="20" t="b">
        <f t="shared" si="1"/>
        <v>1</v>
      </c>
    </row>
    <row r="30" spans="1:12" ht="25.5">
      <c r="A30" s="13" t="s">
        <v>85</v>
      </c>
      <c r="B30" s="8" t="s">
        <v>86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20" t="b">
        <f t="shared" si="1"/>
        <v>1</v>
      </c>
    </row>
    <row r="31" spans="1:12" ht="38.25">
      <c r="A31" s="13" t="s">
        <v>84</v>
      </c>
      <c r="B31" s="8" t="s">
        <v>87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20" t="b">
        <f t="shared" si="1"/>
        <v>1</v>
      </c>
    </row>
    <row r="32" spans="1:12" ht="38.25">
      <c r="A32" s="13" t="s">
        <v>83</v>
      </c>
      <c r="B32" s="8" t="s">
        <v>88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20" t="b">
        <f t="shared" si="1"/>
        <v>1</v>
      </c>
    </row>
    <row r="33" spans="1:12" ht="25.5">
      <c r="A33" s="13" t="s">
        <v>29</v>
      </c>
      <c r="B33" s="8" t="s">
        <v>30</v>
      </c>
      <c r="C33" s="12">
        <f>C34</f>
        <v>-62967008.97</v>
      </c>
      <c r="D33" s="12">
        <v>0</v>
      </c>
      <c r="E33" s="12">
        <v>-3000000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>K34</f>
        <v>-65967008.97</v>
      </c>
      <c r="L33" s="20" t="b">
        <f t="shared" si="1"/>
        <v>1</v>
      </c>
    </row>
    <row r="34" spans="1:12" ht="25.5">
      <c r="A34" s="13" t="s">
        <v>31</v>
      </c>
      <c r="B34" s="8" t="s">
        <v>32</v>
      </c>
      <c r="C34" s="12">
        <f>C35</f>
        <v>-62967008.97</v>
      </c>
      <c r="D34" s="12">
        <v>0</v>
      </c>
      <c r="E34" s="12">
        <v>-3000000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>K35</f>
        <v>-65967008.97</v>
      </c>
      <c r="L34" s="20" t="b">
        <f t="shared" si="1"/>
        <v>1</v>
      </c>
    </row>
    <row r="35" spans="1:12" ht="89.25">
      <c r="A35" s="13" t="s">
        <v>33</v>
      </c>
      <c r="B35" s="8" t="s">
        <v>34</v>
      </c>
      <c r="C35" s="12">
        <f>C36</f>
        <v>-62967008.97</v>
      </c>
      <c r="D35" s="12">
        <v>0</v>
      </c>
      <c r="E35" s="12">
        <v>-3000000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>K36</f>
        <v>-65967008.97</v>
      </c>
      <c r="L35" s="20" t="b">
        <f t="shared" si="1"/>
        <v>1</v>
      </c>
    </row>
    <row r="36" spans="1:12" ht="89.25">
      <c r="A36" s="13" t="s">
        <v>35</v>
      </c>
      <c r="B36" s="8" t="s">
        <v>36</v>
      </c>
      <c r="C36" s="12">
        <f>C37+C38</f>
        <v>-62967008.97</v>
      </c>
      <c r="D36" s="12">
        <v>0</v>
      </c>
      <c r="E36" s="12">
        <v>-3000000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K37+K38</f>
        <v>-65967008.97</v>
      </c>
      <c r="L36" s="20" t="b">
        <f t="shared" si="1"/>
        <v>1</v>
      </c>
    </row>
    <row r="37" spans="1:12" ht="63.75">
      <c r="A37" s="13" t="s">
        <v>71</v>
      </c>
      <c r="B37" s="8" t="s">
        <v>72</v>
      </c>
      <c r="C37" s="12">
        <v>-43560000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-43560000</v>
      </c>
      <c r="L37" s="20" t="b">
        <f t="shared" si="1"/>
        <v>1</v>
      </c>
    </row>
    <row r="38" spans="1:12" ht="38.25">
      <c r="A38" s="13" t="s">
        <v>37</v>
      </c>
      <c r="B38" s="8" t="s">
        <v>57</v>
      </c>
      <c r="C38" s="12">
        <v>-19407008.97</v>
      </c>
      <c r="D38" s="12">
        <v>0</v>
      </c>
      <c r="E38" s="12">
        <v>-3000000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-22407008.97</v>
      </c>
      <c r="L38" s="20" t="b">
        <f t="shared" si="1"/>
        <v>1</v>
      </c>
    </row>
    <row r="39" spans="1:12" ht="25.5">
      <c r="A39" s="13" t="s">
        <v>82</v>
      </c>
      <c r="B39" s="8" t="s">
        <v>38</v>
      </c>
      <c r="C39" s="12">
        <f>C40+C48</f>
        <v>62967008.97</v>
      </c>
      <c r="D39" s="12">
        <v>0</v>
      </c>
      <c r="E39" s="12">
        <v>3000000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K40+K48</f>
        <v>65967008.97</v>
      </c>
      <c r="L39" s="20" t="b">
        <f t="shared" si="1"/>
        <v>1</v>
      </c>
    </row>
    <row r="40" spans="1:12" ht="25.5">
      <c r="A40" s="13" t="s">
        <v>81</v>
      </c>
      <c r="B40" s="8" t="s">
        <v>39</v>
      </c>
      <c r="C40" s="12">
        <f>C41+C45</f>
        <v>162967008.97</v>
      </c>
      <c r="D40" s="12">
        <v>0</v>
      </c>
      <c r="E40" s="12">
        <v>3000000</v>
      </c>
      <c r="F40" s="12">
        <v>0</v>
      </c>
      <c r="G40" s="12">
        <v>0</v>
      </c>
      <c r="H40" s="12">
        <v>0</v>
      </c>
      <c r="I40" s="12">
        <v>0</v>
      </c>
      <c r="J40" s="12">
        <v>-7843000</v>
      </c>
      <c r="K40" s="12">
        <f>K41+K45</f>
        <v>158124008.97</v>
      </c>
      <c r="L40" s="20" t="b">
        <f t="shared" si="1"/>
        <v>1</v>
      </c>
    </row>
    <row r="41" spans="1:12" ht="25.5">
      <c r="A41" s="13" t="s">
        <v>80</v>
      </c>
      <c r="B41" s="8" t="s">
        <v>40</v>
      </c>
      <c r="C41" s="12">
        <f>C42</f>
        <v>62967008.97</v>
      </c>
      <c r="D41" s="12">
        <v>0</v>
      </c>
      <c r="E41" s="12">
        <v>3000000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>K42</f>
        <v>65967008.97</v>
      </c>
      <c r="L41" s="20" t="b">
        <f t="shared" si="1"/>
        <v>1</v>
      </c>
    </row>
    <row r="42" spans="1:12" ht="38.25">
      <c r="A42" s="13" t="s">
        <v>79</v>
      </c>
      <c r="B42" s="8" t="s">
        <v>41</v>
      </c>
      <c r="C42" s="12">
        <f>C43+C44</f>
        <v>62967008.97</v>
      </c>
      <c r="D42" s="12">
        <v>0</v>
      </c>
      <c r="E42" s="12">
        <v>3000000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>K43+K44</f>
        <v>65967008.97</v>
      </c>
      <c r="L42" s="20" t="b">
        <f t="shared" si="1"/>
        <v>1</v>
      </c>
    </row>
    <row r="43" spans="1:12" ht="38.25">
      <c r="A43" s="13" t="s">
        <v>73</v>
      </c>
      <c r="B43" s="8" t="s">
        <v>56</v>
      </c>
      <c r="C43" s="12">
        <f>-C37</f>
        <v>43560000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-K37</f>
        <v>43560000</v>
      </c>
      <c r="L43" s="20" t="b">
        <f t="shared" si="1"/>
        <v>1</v>
      </c>
    </row>
    <row r="44" spans="1:12" ht="25.5">
      <c r="A44" s="13" t="s">
        <v>42</v>
      </c>
      <c r="B44" s="8" t="s">
        <v>74</v>
      </c>
      <c r="C44" s="12">
        <v>19407008.97</v>
      </c>
      <c r="D44" s="12">
        <v>0</v>
      </c>
      <c r="E44" s="12">
        <v>3000000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>-K38</f>
        <v>22407008.97</v>
      </c>
      <c r="L44" s="20" t="b">
        <f t="shared" si="1"/>
        <v>1</v>
      </c>
    </row>
    <row r="45" spans="1:12" ht="38.25">
      <c r="A45" s="13" t="s">
        <v>78</v>
      </c>
      <c r="B45" s="8" t="s">
        <v>43</v>
      </c>
      <c r="C45" s="12">
        <f aca="true" t="shared" si="4" ref="C45:C50">C46</f>
        <v>100000000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-7843000</v>
      </c>
      <c r="K45" s="12">
        <f aca="true" t="shared" si="5" ref="K45:K50">K46</f>
        <v>92157000</v>
      </c>
      <c r="L45" s="20" t="b">
        <f t="shared" si="1"/>
        <v>1</v>
      </c>
    </row>
    <row r="46" spans="1:12" ht="51">
      <c r="A46" s="13" t="s">
        <v>44</v>
      </c>
      <c r="B46" s="8" t="s">
        <v>45</v>
      </c>
      <c r="C46" s="12">
        <f t="shared" si="4"/>
        <v>100000000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-7843000</v>
      </c>
      <c r="K46" s="12">
        <f t="shared" si="5"/>
        <v>92157000</v>
      </c>
      <c r="L46" s="20" t="b">
        <f t="shared" si="1"/>
        <v>1</v>
      </c>
    </row>
    <row r="47" spans="1:12" ht="63.75">
      <c r="A47" s="13" t="s">
        <v>46</v>
      </c>
      <c r="B47" s="8" t="s">
        <v>75</v>
      </c>
      <c r="C47" s="12">
        <v>100000000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-7843000</v>
      </c>
      <c r="K47" s="12">
        <v>92157000</v>
      </c>
      <c r="L47" s="20" t="b">
        <f t="shared" si="1"/>
        <v>1</v>
      </c>
    </row>
    <row r="48" spans="1:12" ht="25.5">
      <c r="A48" s="13" t="s">
        <v>76</v>
      </c>
      <c r="B48" s="8" t="s">
        <v>47</v>
      </c>
      <c r="C48" s="12">
        <f t="shared" si="4"/>
        <v>-100000000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7843000</v>
      </c>
      <c r="K48" s="12">
        <f t="shared" si="5"/>
        <v>-92157000</v>
      </c>
      <c r="L48" s="20" t="b">
        <f t="shared" si="1"/>
        <v>1</v>
      </c>
    </row>
    <row r="49" spans="1:12" ht="38.25">
      <c r="A49" s="13" t="s">
        <v>77</v>
      </c>
      <c r="B49" s="8" t="s">
        <v>48</v>
      </c>
      <c r="C49" s="12">
        <f t="shared" si="4"/>
        <v>-100000000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7843000</v>
      </c>
      <c r="K49" s="12">
        <f t="shared" si="5"/>
        <v>-92157000</v>
      </c>
      <c r="L49" s="20" t="b">
        <f t="shared" si="1"/>
        <v>1</v>
      </c>
    </row>
    <row r="50" spans="1:12" ht="51">
      <c r="A50" s="13" t="s">
        <v>49</v>
      </c>
      <c r="B50" s="8" t="s">
        <v>50</v>
      </c>
      <c r="C50" s="12">
        <f t="shared" si="4"/>
        <v>-100000000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7843000</v>
      </c>
      <c r="K50" s="12">
        <f t="shared" si="5"/>
        <v>-92157000</v>
      </c>
      <c r="L50" s="20" t="b">
        <f t="shared" si="1"/>
        <v>1</v>
      </c>
    </row>
    <row r="51" spans="1:12" ht="63.75">
      <c r="A51" s="13" t="s">
        <v>51</v>
      </c>
      <c r="B51" s="8" t="s">
        <v>58</v>
      </c>
      <c r="C51" s="12">
        <v>-100000000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7843000</v>
      </c>
      <c r="K51" s="12">
        <v>-92157000</v>
      </c>
      <c r="L51" s="20" t="b">
        <f t="shared" si="1"/>
        <v>1</v>
      </c>
    </row>
    <row r="52" spans="1:12" ht="18">
      <c r="A52" s="14" t="s">
        <v>52</v>
      </c>
      <c r="B52" s="15"/>
      <c r="C52" s="11">
        <f>C5+C10+C20+C29</f>
        <v>745721764.1999998</v>
      </c>
      <c r="D52" s="11">
        <f aca="true" t="shared" si="6" ref="D52:K52">D5+D10+D20+D29</f>
        <v>57275041.62</v>
      </c>
      <c r="E52" s="11">
        <f t="shared" si="6"/>
        <v>0</v>
      </c>
      <c r="F52" s="11">
        <f t="shared" si="6"/>
        <v>0</v>
      </c>
      <c r="G52" s="11">
        <f t="shared" si="6"/>
        <v>-9.5367431640625E-07</v>
      </c>
      <c r="H52" s="11">
        <f t="shared" si="6"/>
        <v>0</v>
      </c>
      <c r="I52" s="11">
        <f t="shared" si="6"/>
        <v>4.76837158203125E-07</v>
      </c>
      <c r="J52" s="11">
        <f t="shared" si="6"/>
        <v>-4.76837158203125E-07</v>
      </c>
      <c r="K52" s="11">
        <f t="shared" si="6"/>
        <v>802996805.8199989</v>
      </c>
      <c r="L52" s="20" t="b">
        <f t="shared" si="1"/>
        <v>1</v>
      </c>
    </row>
    <row r="53" ht="35.25" customHeight="1"/>
  </sheetData>
  <sheetProtection/>
  <mergeCells count="2">
    <mergeCell ref="A1:K1"/>
    <mergeCell ref="A52:B52"/>
  </mergeCells>
  <printOptions/>
  <pageMargins left="0.4" right="0.17" top="0.32" bottom="0.17" header="0.15748031496062992" footer="0.15748031496062992"/>
  <pageSetup fitToHeight="0" fitToWidth="1" horizontalDpi="600" verticalDpi="600" orientation="landscape" paperSize="9" scale="6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2017-05-22T09:40:32Z</dcterms:modified>
  <cp:category/>
  <cp:version/>
  <cp:contentType/>
  <cp:contentStatus/>
</cp:coreProperties>
</file>